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ost_By_Function" sheetId="1" r:id="rId1"/>
    <sheet name="Tabelle4" sheetId="2" r:id="rId2"/>
    <sheet name="Tabelle5" sheetId="3" r:id="rId3"/>
    <sheet name="Tabelle6" sheetId="4" r:id="rId4"/>
    <sheet name="Tabelle7" sheetId="5" r:id="rId5"/>
    <sheet name="Tabelle8" sheetId="6" r:id="rId6"/>
    <sheet name="Tabelle9" sheetId="7" r:id="rId7"/>
    <sheet name="Tabelle10" sheetId="8" r:id="rId8"/>
    <sheet name="Tabelle11" sheetId="9" r:id="rId9"/>
    <sheet name="Tabelle12" sheetId="10" r:id="rId10"/>
    <sheet name="Tabelle13" sheetId="11" r:id="rId11"/>
    <sheet name="Tabelle14" sheetId="12" r:id="rId12"/>
    <sheet name="Tabelle15" sheetId="13" r:id="rId13"/>
    <sheet name="Tabelle16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<sst xmlns="http://schemas.openxmlformats.org/spreadsheetml/2006/main" count="86" uniqueCount="78">
  <si>
    <r>
      <t xml:space="preserve">Interrelation between </t>
    </r>
    <r>
      <rPr>
        <b/>
        <u val="single"/>
        <sz val="18"/>
        <rFont val="Arial"/>
        <family val="2"/>
      </rPr>
      <t>Cost Summary Method</t>
    </r>
    <r>
      <rPr>
        <b/>
        <sz val="18"/>
        <rFont val="Arial"/>
        <family val="0"/>
      </rPr>
      <t xml:space="preserve"> and </t>
    </r>
    <r>
      <rPr>
        <b/>
        <u val="single"/>
        <sz val="18"/>
        <rFont val="Arial"/>
        <family val="2"/>
      </rPr>
      <t>Cost of Sales Method</t>
    </r>
  </si>
  <si>
    <t>Simplified numerical example</t>
  </si>
  <si>
    <r>
      <t>Assumptions:</t>
    </r>
    <r>
      <rPr>
        <sz val="10"/>
        <rFont val="Arial"/>
        <family val="0"/>
      </rPr>
      <t xml:space="preserve"> Industrial company applying </t>
    </r>
    <r>
      <rPr>
        <sz val="10"/>
        <color indexed="12"/>
        <rFont val="Arial"/>
        <family val="2"/>
      </rPr>
      <t>absorption costing</t>
    </r>
  </si>
  <si>
    <t xml:space="preserve"> Costing</t>
  </si>
  <si>
    <t>Cost Summary Method</t>
  </si>
  <si>
    <t>Production</t>
  </si>
  <si>
    <t>Adminstr.</t>
  </si>
  <si>
    <t>Marketing</t>
  </si>
  <si>
    <t>Sales</t>
  </si>
  <si>
    <t>Total Output</t>
  </si>
  <si>
    <t>Cost of materials</t>
  </si>
  <si>
    <t>Cost by Nature</t>
  </si>
  <si>
    <t>Personnel expenses</t>
  </si>
  <si>
    <t>(Type of expenditure format</t>
  </si>
  <si>
    <t>Depreciation</t>
  </si>
  <si>
    <t>of the profit and loss account)</t>
  </si>
  <si>
    <t>Other operating expenses</t>
  </si>
  <si>
    <t>Operating Expenses</t>
  </si>
  <si>
    <t>Result from ordinary operations</t>
  </si>
  <si>
    <t>Inventories</t>
  </si>
  <si>
    <t>Opening balance</t>
  </si>
  <si>
    <t>Receipts</t>
  </si>
  <si>
    <t>(= full costs of goods produced)</t>
  </si>
  <si>
    <t>Issues</t>
  </si>
  <si>
    <t>(= full costs of goods sold)</t>
  </si>
  <si>
    <t>On hand</t>
  </si>
  <si>
    <t>Cost of Sales Method</t>
  </si>
  <si>
    <t>Production  expenses</t>
  </si>
  <si>
    <t>Cost by Function</t>
  </si>
  <si>
    <t>Adminstr. expenses</t>
  </si>
  <si>
    <t>(Operational format of the</t>
  </si>
  <si>
    <t>Marketing expenses</t>
  </si>
  <si>
    <t>profit and loss account)</t>
  </si>
  <si>
    <t>Zusammenhang zwischen Gesamt- und Umsatzkostenverfahren</t>
  </si>
  <si>
    <t>Vereinfachtes Zahlenbeispiel</t>
  </si>
  <si>
    <r>
      <t>Annahmen:</t>
    </r>
    <r>
      <rPr>
        <sz val="10"/>
        <rFont val="Arial"/>
        <family val="0"/>
      </rPr>
      <t xml:space="preserve"> Industrieunternehmen mit </t>
    </r>
    <r>
      <rPr>
        <sz val="10"/>
        <color indexed="12"/>
        <rFont val="Arial"/>
        <family val="2"/>
      </rPr>
      <t>Vollkostenrechnung</t>
    </r>
  </si>
  <si>
    <t>Kostenrechnung</t>
  </si>
  <si>
    <t>Gesamtkostenverfahren</t>
  </si>
  <si>
    <t>Herstellung</t>
  </si>
  <si>
    <t>Verwaltung</t>
  </si>
  <si>
    <t>Vertrieb</t>
  </si>
  <si>
    <t>Umsatzerlöse</t>
  </si>
  <si>
    <t>Gesamtleistung</t>
  </si>
  <si>
    <t>Materialaufwand</t>
  </si>
  <si>
    <t>Natürliche Gliederung</t>
  </si>
  <si>
    <t>Personalaufwand</t>
  </si>
  <si>
    <t>des Betriebsaufwands</t>
  </si>
  <si>
    <t>Abschreibung</t>
  </si>
  <si>
    <t>nach Kostenarten des</t>
  </si>
  <si>
    <t>Sonst. Aufw.</t>
  </si>
  <si>
    <t>Kontenplans</t>
  </si>
  <si>
    <t>Gesamtaufwand</t>
  </si>
  <si>
    <t>Betriebsergebnis</t>
  </si>
  <si>
    <t>Vorräte</t>
  </si>
  <si>
    <t>Anfangsbestand</t>
  </si>
  <si>
    <t>Zugänge</t>
  </si>
  <si>
    <t>(= Kosten der hergest. Leistung)</t>
  </si>
  <si>
    <t>Abgänge</t>
  </si>
  <si>
    <t>(= Kosten der abgesetzen Leist.)</t>
  </si>
  <si>
    <t>Endbestand</t>
  </si>
  <si>
    <t>Umsatzkostenverfahren</t>
  </si>
  <si>
    <t>Herstellkosten</t>
  </si>
  <si>
    <t>Funktionale Gliederung</t>
  </si>
  <si>
    <t>Verwaltungskosten</t>
  </si>
  <si>
    <t>Vertriebskosten</t>
  </si>
  <si>
    <t>Umsatzkosten</t>
  </si>
  <si>
    <t xml:space="preserve">Gesamtkostenverfahren: </t>
  </si>
  <si>
    <t>Umsatzerlöse - Bestandsabnahme + Bestandserhöhung</t>
  </si>
  <si>
    <t>Umsatzkostenverfahren:</t>
  </si>
  <si>
    <t>Produktionsaufwand + Bestandsabnahme - Bestandserhöhung</t>
  </si>
  <si>
    <t>cost summary method</t>
  </si>
  <si>
    <t>modele presentant les charges par nature de depenses</t>
  </si>
  <si>
    <t>expenditure format of P&amp;L</t>
  </si>
  <si>
    <t>cost of sales method</t>
  </si>
  <si>
    <t>modele du cout production</t>
  </si>
  <si>
    <t>operational format of P&amp;L</t>
  </si>
  <si>
    <t>Author: Dr. Volker Thormählen</t>
  </si>
  <si>
    <t>Autor: Dr. Volker Thormählen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</si>
</sst>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;[Red]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6" xfId="0" applyFont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7" xfId="0" applyFont="1" applyBorder="1" applyAlignment="1" applyProtection="1">
      <alignment/>
      <protection locked="0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Fill="1" applyBorder="1" applyAlignment="1">
      <alignment horizontal="centerContinuous"/>
    </xf>
    <xf numFmtId="0" fontId="1" fillId="0" borderId="1" xfId="0" applyFont="1" applyFill="1" applyBorder="1" applyAlignment="1">
      <alignment textRotation="90"/>
    </xf>
    <xf numFmtId="0" fontId="0" fillId="0" borderId="1" xfId="0" applyBorder="1" applyAlignment="1" applyProtection="1">
      <alignment/>
      <protection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44" fontId="11" fillId="0" borderId="0" xfId="20" applyFont="1" applyAlignment="1">
      <alignment/>
    </xf>
    <xf numFmtId="44" fontId="12" fillId="0" borderId="0" xfId="20" applyFont="1" applyAlignment="1">
      <alignment/>
    </xf>
    <xf numFmtId="0" fontId="11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1" fontId="1" fillId="2" borderId="2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centerContinuous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5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centerContinuous"/>
    </xf>
    <xf numFmtId="0" fontId="4" fillId="3" borderId="9" xfId="0" applyFont="1" applyFill="1" applyBorder="1" applyAlignment="1">
      <alignment horizontal="centerContinuous"/>
    </xf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26</xdr:row>
      <xdr:rowOff>85725</xdr:rowOff>
    </xdr:from>
    <xdr:to>
      <xdr:col>4</xdr:col>
      <xdr:colOff>771525</xdr:colOff>
      <xdr:row>26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3143250" y="489585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16</xdr:row>
      <xdr:rowOff>95250</xdr:rowOff>
    </xdr:from>
    <xdr:to>
      <xdr:col>6</xdr:col>
      <xdr:colOff>933450</xdr:colOff>
      <xdr:row>28</xdr:row>
      <xdr:rowOff>76200</xdr:rowOff>
    </xdr:to>
    <xdr:sp>
      <xdr:nvSpPr>
        <xdr:cNvPr id="2" name="Line 5"/>
        <xdr:cNvSpPr>
          <a:spLocks/>
        </xdr:cNvSpPr>
      </xdr:nvSpPr>
      <xdr:spPr>
        <a:xfrm>
          <a:off x="6353175" y="3019425"/>
          <a:ext cx="0" cy="2190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16</xdr:row>
      <xdr:rowOff>95250</xdr:rowOff>
    </xdr:from>
    <xdr:to>
      <xdr:col>4</xdr:col>
      <xdr:colOff>923925</xdr:colOff>
      <xdr:row>21</xdr:row>
      <xdr:rowOff>95250</xdr:rowOff>
    </xdr:to>
    <xdr:sp>
      <xdr:nvSpPr>
        <xdr:cNvPr id="3" name="Line 11"/>
        <xdr:cNvSpPr>
          <a:spLocks/>
        </xdr:cNvSpPr>
      </xdr:nvSpPr>
      <xdr:spPr>
        <a:xfrm>
          <a:off x="4381500" y="3019425"/>
          <a:ext cx="0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23</xdr:row>
      <xdr:rowOff>57150</xdr:rowOff>
    </xdr:from>
    <xdr:to>
      <xdr:col>4</xdr:col>
      <xdr:colOff>923925</xdr:colOff>
      <xdr:row>25</xdr:row>
      <xdr:rowOff>95250</xdr:rowOff>
    </xdr:to>
    <xdr:sp>
      <xdr:nvSpPr>
        <xdr:cNvPr id="4" name="Line 12"/>
        <xdr:cNvSpPr>
          <a:spLocks/>
        </xdr:cNvSpPr>
      </xdr:nvSpPr>
      <xdr:spPr>
        <a:xfrm>
          <a:off x="4381500" y="42672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16</xdr:row>
      <xdr:rowOff>85725</xdr:rowOff>
    </xdr:from>
    <xdr:to>
      <xdr:col>5</xdr:col>
      <xdr:colOff>904875</xdr:colOff>
      <xdr:row>21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53050" y="3009900"/>
          <a:ext cx="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23</xdr:row>
      <xdr:rowOff>47625</xdr:rowOff>
    </xdr:from>
    <xdr:to>
      <xdr:col>5</xdr:col>
      <xdr:colOff>895350</xdr:colOff>
      <xdr:row>27</xdr:row>
      <xdr:rowOff>95250</xdr:rowOff>
    </xdr:to>
    <xdr:sp>
      <xdr:nvSpPr>
        <xdr:cNvPr id="6" name="Line 14"/>
        <xdr:cNvSpPr>
          <a:spLocks/>
        </xdr:cNvSpPr>
      </xdr:nvSpPr>
      <xdr:spPr>
        <a:xfrm>
          <a:off x="5343525" y="425767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28</xdr:row>
      <xdr:rowOff>76200</xdr:rowOff>
    </xdr:from>
    <xdr:to>
      <xdr:col>6</xdr:col>
      <xdr:colOff>933450</xdr:colOff>
      <xdr:row>28</xdr:row>
      <xdr:rowOff>76200</xdr:rowOff>
    </xdr:to>
    <xdr:sp>
      <xdr:nvSpPr>
        <xdr:cNvPr id="7" name="Line 17"/>
        <xdr:cNvSpPr>
          <a:spLocks/>
        </xdr:cNvSpPr>
      </xdr:nvSpPr>
      <xdr:spPr>
        <a:xfrm flipH="1">
          <a:off x="3171825" y="5210175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104775</xdr:rowOff>
    </xdr:from>
    <xdr:to>
      <xdr:col>5</xdr:col>
      <xdr:colOff>895350</xdr:colOff>
      <xdr:row>27</xdr:row>
      <xdr:rowOff>104775</xdr:rowOff>
    </xdr:to>
    <xdr:sp>
      <xdr:nvSpPr>
        <xdr:cNvPr id="8" name="Line 19"/>
        <xdr:cNvSpPr>
          <a:spLocks/>
        </xdr:cNvSpPr>
      </xdr:nvSpPr>
      <xdr:spPr>
        <a:xfrm flipH="1">
          <a:off x="3162300" y="5076825"/>
          <a:ext cx="218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104775</xdr:rowOff>
    </xdr:from>
    <xdr:to>
      <xdr:col>4</xdr:col>
      <xdr:colOff>476250</xdr:colOff>
      <xdr:row>11</xdr:row>
      <xdr:rowOff>104775</xdr:rowOff>
    </xdr:to>
    <xdr:sp>
      <xdr:nvSpPr>
        <xdr:cNvPr id="9" name="Line 21"/>
        <xdr:cNvSpPr>
          <a:spLocks/>
        </xdr:cNvSpPr>
      </xdr:nvSpPr>
      <xdr:spPr>
        <a:xfrm flipH="1">
          <a:off x="3162300" y="220980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12</xdr:row>
      <xdr:rowOff>104775</xdr:rowOff>
    </xdr:from>
    <xdr:to>
      <xdr:col>4</xdr:col>
      <xdr:colOff>485775</xdr:colOff>
      <xdr:row>12</xdr:row>
      <xdr:rowOff>104775</xdr:rowOff>
    </xdr:to>
    <xdr:sp>
      <xdr:nvSpPr>
        <xdr:cNvPr id="10" name="Line 22"/>
        <xdr:cNvSpPr>
          <a:spLocks/>
        </xdr:cNvSpPr>
      </xdr:nvSpPr>
      <xdr:spPr>
        <a:xfrm flipH="1">
          <a:off x="3162300" y="23717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13</xdr:row>
      <xdr:rowOff>95250</xdr:rowOff>
    </xdr:from>
    <xdr:to>
      <xdr:col>4</xdr:col>
      <xdr:colOff>466725</xdr:colOff>
      <xdr:row>13</xdr:row>
      <xdr:rowOff>95250</xdr:rowOff>
    </xdr:to>
    <xdr:sp>
      <xdr:nvSpPr>
        <xdr:cNvPr id="11" name="Line 23"/>
        <xdr:cNvSpPr>
          <a:spLocks/>
        </xdr:cNvSpPr>
      </xdr:nvSpPr>
      <xdr:spPr>
        <a:xfrm flipH="1">
          <a:off x="3171825" y="252412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14</xdr:row>
      <xdr:rowOff>76200</xdr:rowOff>
    </xdr:from>
    <xdr:to>
      <xdr:col>4</xdr:col>
      <xdr:colOff>476250</xdr:colOff>
      <xdr:row>14</xdr:row>
      <xdr:rowOff>76200</xdr:rowOff>
    </xdr:to>
    <xdr:sp>
      <xdr:nvSpPr>
        <xdr:cNvPr id="12" name="Line 24"/>
        <xdr:cNvSpPr>
          <a:spLocks/>
        </xdr:cNvSpPr>
      </xdr:nvSpPr>
      <xdr:spPr>
        <a:xfrm flipH="1">
          <a:off x="3171825" y="266700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59</xdr:row>
      <xdr:rowOff>85725</xdr:rowOff>
    </xdr:from>
    <xdr:to>
      <xdr:col>4</xdr:col>
      <xdr:colOff>771525</xdr:colOff>
      <xdr:row>59</xdr:row>
      <xdr:rowOff>85725</xdr:rowOff>
    </xdr:to>
    <xdr:sp>
      <xdr:nvSpPr>
        <xdr:cNvPr id="13" name="Line 25"/>
        <xdr:cNvSpPr>
          <a:spLocks/>
        </xdr:cNvSpPr>
      </xdr:nvSpPr>
      <xdr:spPr>
        <a:xfrm flipH="1">
          <a:off x="3143250" y="1085850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49</xdr:row>
      <xdr:rowOff>95250</xdr:rowOff>
    </xdr:from>
    <xdr:to>
      <xdr:col>6</xdr:col>
      <xdr:colOff>933450</xdr:colOff>
      <xdr:row>61</xdr:row>
      <xdr:rowOff>76200</xdr:rowOff>
    </xdr:to>
    <xdr:sp>
      <xdr:nvSpPr>
        <xdr:cNvPr id="14" name="Line 26"/>
        <xdr:cNvSpPr>
          <a:spLocks/>
        </xdr:cNvSpPr>
      </xdr:nvSpPr>
      <xdr:spPr>
        <a:xfrm>
          <a:off x="6353175" y="8982075"/>
          <a:ext cx="0" cy="2190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49</xdr:row>
      <xdr:rowOff>95250</xdr:rowOff>
    </xdr:from>
    <xdr:to>
      <xdr:col>4</xdr:col>
      <xdr:colOff>923925</xdr:colOff>
      <xdr:row>54</xdr:row>
      <xdr:rowOff>95250</xdr:rowOff>
    </xdr:to>
    <xdr:sp>
      <xdr:nvSpPr>
        <xdr:cNvPr id="15" name="Line 27"/>
        <xdr:cNvSpPr>
          <a:spLocks/>
        </xdr:cNvSpPr>
      </xdr:nvSpPr>
      <xdr:spPr>
        <a:xfrm>
          <a:off x="4381500" y="8982075"/>
          <a:ext cx="0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56</xdr:row>
      <xdr:rowOff>57150</xdr:rowOff>
    </xdr:from>
    <xdr:to>
      <xdr:col>4</xdr:col>
      <xdr:colOff>923925</xdr:colOff>
      <xdr:row>58</xdr:row>
      <xdr:rowOff>95250</xdr:rowOff>
    </xdr:to>
    <xdr:sp>
      <xdr:nvSpPr>
        <xdr:cNvPr id="16" name="Line 28"/>
        <xdr:cNvSpPr>
          <a:spLocks/>
        </xdr:cNvSpPr>
      </xdr:nvSpPr>
      <xdr:spPr>
        <a:xfrm>
          <a:off x="4381500" y="1022985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49</xdr:row>
      <xdr:rowOff>85725</xdr:rowOff>
    </xdr:from>
    <xdr:to>
      <xdr:col>5</xdr:col>
      <xdr:colOff>904875</xdr:colOff>
      <xdr:row>54</xdr:row>
      <xdr:rowOff>66675</xdr:rowOff>
    </xdr:to>
    <xdr:sp>
      <xdr:nvSpPr>
        <xdr:cNvPr id="17" name="Line 29"/>
        <xdr:cNvSpPr>
          <a:spLocks/>
        </xdr:cNvSpPr>
      </xdr:nvSpPr>
      <xdr:spPr>
        <a:xfrm>
          <a:off x="5353050" y="8972550"/>
          <a:ext cx="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56</xdr:row>
      <xdr:rowOff>47625</xdr:rowOff>
    </xdr:from>
    <xdr:to>
      <xdr:col>5</xdr:col>
      <xdr:colOff>895350</xdr:colOff>
      <xdr:row>60</xdr:row>
      <xdr:rowOff>95250</xdr:rowOff>
    </xdr:to>
    <xdr:sp>
      <xdr:nvSpPr>
        <xdr:cNvPr id="18" name="Line 30"/>
        <xdr:cNvSpPr>
          <a:spLocks/>
        </xdr:cNvSpPr>
      </xdr:nvSpPr>
      <xdr:spPr>
        <a:xfrm>
          <a:off x="5343525" y="102203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76200</xdr:rowOff>
    </xdr:from>
    <xdr:to>
      <xdr:col>6</xdr:col>
      <xdr:colOff>933450</xdr:colOff>
      <xdr:row>61</xdr:row>
      <xdr:rowOff>76200</xdr:rowOff>
    </xdr:to>
    <xdr:sp>
      <xdr:nvSpPr>
        <xdr:cNvPr id="19" name="Line 31"/>
        <xdr:cNvSpPr>
          <a:spLocks/>
        </xdr:cNvSpPr>
      </xdr:nvSpPr>
      <xdr:spPr>
        <a:xfrm flipH="1">
          <a:off x="3171825" y="11172825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60</xdr:row>
      <xdr:rowOff>104775</xdr:rowOff>
    </xdr:from>
    <xdr:to>
      <xdr:col>5</xdr:col>
      <xdr:colOff>895350</xdr:colOff>
      <xdr:row>60</xdr:row>
      <xdr:rowOff>104775</xdr:rowOff>
    </xdr:to>
    <xdr:sp>
      <xdr:nvSpPr>
        <xdr:cNvPr id="20" name="Line 32"/>
        <xdr:cNvSpPr>
          <a:spLocks/>
        </xdr:cNvSpPr>
      </xdr:nvSpPr>
      <xdr:spPr>
        <a:xfrm flipH="1">
          <a:off x="3162300" y="11039475"/>
          <a:ext cx="218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44</xdr:row>
      <xdr:rowOff>104775</xdr:rowOff>
    </xdr:from>
    <xdr:to>
      <xdr:col>4</xdr:col>
      <xdr:colOff>476250</xdr:colOff>
      <xdr:row>44</xdr:row>
      <xdr:rowOff>104775</xdr:rowOff>
    </xdr:to>
    <xdr:sp>
      <xdr:nvSpPr>
        <xdr:cNvPr id="21" name="Line 33"/>
        <xdr:cNvSpPr>
          <a:spLocks/>
        </xdr:cNvSpPr>
      </xdr:nvSpPr>
      <xdr:spPr>
        <a:xfrm flipH="1">
          <a:off x="3162300" y="81724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45</xdr:row>
      <xdr:rowOff>104775</xdr:rowOff>
    </xdr:from>
    <xdr:to>
      <xdr:col>4</xdr:col>
      <xdr:colOff>485775</xdr:colOff>
      <xdr:row>45</xdr:row>
      <xdr:rowOff>104775</xdr:rowOff>
    </xdr:to>
    <xdr:sp>
      <xdr:nvSpPr>
        <xdr:cNvPr id="22" name="Line 34"/>
        <xdr:cNvSpPr>
          <a:spLocks/>
        </xdr:cNvSpPr>
      </xdr:nvSpPr>
      <xdr:spPr>
        <a:xfrm flipH="1">
          <a:off x="3162300" y="83343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46</xdr:row>
      <xdr:rowOff>95250</xdr:rowOff>
    </xdr:from>
    <xdr:to>
      <xdr:col>4</xdr:col>
      <xdr:colOff>466725</xdr:colOff>
      <xdr:row>46</xdr:row>
      <xdr:rowOff>95250</xdr:rowOff>
    </xdr:to>
    <xdr:sp>
      <xdr:nvSpPr>
        <xdr:cNvPr id="23" name="Line 35"/>
        <xdr:cNvSpPr>
          <a:spLocks/>
        </xdr:cNvSpPr>
      </xdr:nvSpPr>
      <xdr:spPr>
        <a:xfrm flipH="1">
          <a:off x="3171825" y="848677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47</xdr:row>
      <xdr:rowOff>76200</xdr:rowOff>
    </xdr:from>
    <xdr:to>
      <xdr:col>4</xdr:col>
      <xdr:colOff>476250</xdr:colOff>
      <xdr:row>47</xdr:row>
      <xdr:rowOff>76200</xdr:rowOff>
    </xdr:to>
    <xdr:sp>
      <xdr:nvSpPr>
        <xdr:cNvPr id="24" name="Line 36"/>
        <xdr:cNvSpPr>
          <a:spLocks/>
        </xdr:cNvSpPr>
      </xdr:nvSpPr>
      <xdr:spPr>
        <a:xfrm flipH="1">
          <a:off x="3171825" y="86296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104775</xdr:rowOff>
    </xdr:from>
    <xdr:to>
      <xdr:col>4</xdr:col>
      <xdr:colOff>714375</xdr:colOff>
      <xdr:row>22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2828925" y="414337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19</xdr:row>
      <xdr:rowOff>104775</xdr:rowOff>
    </xdr:from>
    <xdr:to>
      <xdr:col>4</xdr:col>
      <xdr:colOff>238125</xdr:colOff>
      <xdr:row>19</xdr:row>
      <xdr:rowOff>104775</xdr:rowOff>
    </xdr:to>
    <xdr:sp>
      <xdr:nvSpPr>
        <xdr:cNvPr id="26" name="Line 38"/>
        <xdr:cNvSpPr>
          <a:spLocks/>
        </xdr:cNvSpPr>
      </xdr:nvSpPr>
      <xdr:spPr>
        <a:xfrm>
          <a:off x="2838450" y="36385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114300</xdr:rowOff>
    </xdr:from>
    <xdr:to>
      <xdr:col>4</xdr:col>
      <xdr:colOff>257175</xdr:colOff>
      <xdr:row>22</xdr:row>
      <xdr:rowOff>104775</xdr:rowOff>
    </xdr:to>
    <xdr:sp>
      <xdr:nvSpPr>
        <xdr:cNvPr id="27" name="Line 39"/>
        <xdr:cNvSpPr>
          <a:spLocks/>
        </xdr:cNvSpPr>
      </xdr:nvSpPr>
      <xdr:spPr>
        <a:xfrm>
          <a:off x="3714750" y="3648075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55</xdr:row>
      <xdr:rowOff>85725</xdr:rowOff>
    </xdr:from>
    <xdr:to>
      <xdr:col>4</xdr:col>
      <xdr:colOff>695325</xdr:colOff>
      <xdr:row>55</xdr:row>
      <xdr:rowOff>85725</xdr:rowOff>
    </xdr:to>
    <xdr:sp>
      <xdr:nvSpPr>
        <xdr:cNvPr id="28" name="Line 40"/>
        <xdr:cNvSpPr>
          <a:spLocks/>
        </xdr:cNvSpPr>
      </xdr:nvSpPr>
      <xdr:spPr>
        <a:xfrm>
          <a:off x="2790825" y="10086975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52</xdr:row>
      <xdr:rowOff>114300</xdr:rowOff>
    </xdr:from>
    <xdr:to>
      <xdr:col>4</xdr:col>
      <xdr:colOff>180975</xdr:colOff>
      <xdr:row>52</xdr:row>
      <xdr:rowOff>114300</xdr:rowOff>
    </xdr:to>
    <xdr:sp>
      <xdr:nvSpPr>
        <xdr:cNvPr id="29" name="Line 41"/>
        <xdr:cNvSpPr>
          <a:spLocks/>
        </xdr:cNvSpPr>
      </xdr:nvSpPr>
      <xdr:spPr>
        <a:xfrm>
          <a:off x="2857500" y="96107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52</xdr:row>
      <xdr:rowOff>123825</xdr:rowOff>
    </xdr:from>
    <xdr:to>
      <xdr:col>4</xdr:col>
      <xdr:colOff>180975</xdr:colOff>
      <xdr:row>55</xdr:row>
      <xdr:rowOff>95250</xdr:rowOff>
    </xdr:to>
    <xdr:sp>
      <xdr:nvSpPr>
        <xdr:cNvPr id="30" name="Line 42"/>
        <xdr:cNvSpPr>
          <a:spLocks/>
        </xdr:cNvSpPr>
      </xdr:nvSpPr>
      <xdr:spPr>
        <a:xfrm>
          <a:off x="3638550" y="962025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workbookViewId="0" topLeftCell="A1">
      <selection activeCell="I8" sqref="I7:I8"/>
    </sheetView>
  </sheetViews>
  <sheetFormatPr defaultColWidth="11.421875" defaultRowHeight="12.75"/>
  <cols>
    <col min="1" max="1" width="6.421875" style="0" customWidth="1"/>
    <col min="2" max="2" width="22.57421875" style="0" customWidth="1"/>
    <col min="5" max="5" width="14.8515625" style="0" customWidth="1"/>
    <col min="6" max="6" width="14.57421875" style="0" customWidth="1"/>
    <col min="7" max="7" width="14.8515625" style="0" customWidth="1"/>
    <col min="8" max="8" width="1.8515625" style="1" customWidth="1"/>
    <col min="9" max="9" width="27.57421875" style="0" customWidth="1"/>
  </cols>
  <sheetData>
    <row r="1" ht="12.75" customHeight="1">
      <c r="A1" t="s">
        <v>76</v>
      </c>
    </row>
    <row r="2" s="44" customFormat="1" ht="12.75">
      <c r="H2" s="45"/>
    </row>
    <row r="3" s="18" customFormat="1" ht="23.25">
      <c r="A3" s="18" t="s">
        <v>0</v>
      </c>
    </row>
    <row r="4" spans="1:9" ht="12.75">
      <c r="A4" s="3"/>
      <c r="B4" s="3"/>
      <c r="C4" s="3"/>
      <c r="D4" s="3"/>
      <c r="E4" s="3"/>
      <c r="F4" s="3"/>
      <c r="G4" s="3"/>
      <c r="H4" s="6"/>
      <c r="I4" s="3"/>
    </row>
    <row r="5" spans="1:8" s="19" customFormat="1" ht="12.75">
      <c r="A5" s="19" t="s">
        <v>1</v>
      </c>
      <c r="H5" s="20"/>
    </row>
    <row r="6" s="16" customFormat="1" ht="13.5" thickBot="1">
      <c r="A6" s="46" t="s">
        <v>2</v>
      </c>
    </row>
    <row r="7" spans="5:7" ht="19.5" thickBot="1" thickTop="1">
      <c r="E7" s="71" t="s">
        <v>3</v>
      </c>
      <c r="F7" s="72"/>
      <c r="G7" s="73"/>
    </row>
    <row r="8" spans="1:7" ht="19.5" thickBot="1" thickTop="1">
      <c r="A8" s="71" t="s">
        <v>4</v>
      </c>
      <c r="B8" s="72"/>
      <c r="C8" s="72"/>
      <c r="D8" s="73"/>
      <c r="E8" s="74" t="s">
        <v>5</v>
      </c>
      <c r="F8" s="75" t="s">
        <v>6</v>
      </c>
      <c r="G8" s="76" t="s">
        <v>7</v>
      </c>
    </row>
    <row r="9" spans="1:7" ht="13.5" thickTop="1">
      <c r="A9" s="11"/>
      <c r="B9" s="36" t="s">
        <v>8</v>
      </c>
      <c r="C9" s="26">
        <v>101</v>
      </c>
      <c r="D9" s="14"/>
      <c r="E9" s="11"/>
      <c r="F9" s="13"/>
      <c r="G9" s="14"/>
    </row>
    <row r="10" spans="1:7" ht="12.75">
      <c r="A10" s="2"/>
      <c r="B10" s="3" t="str">
        <f>IF(C20&lt;C23,"Increase of inventories","Decrease of inventories")</f>
        <v>Increase of inventories</v>
      </c>
      <c r="C10" s="3">
        <f>C23-C20</f>
        <v>4</v>
      </c>
      <c r="D10" s="4"/>
      <c r="E10" s="40"/>
      <c r="F10" s="3"/>
      <c r="G10" s="4"/>
    </row>
    <row r="11" spans="1:7" ht="12.75">
      <c r="A11" s="5"/>
      <c r="B11" s="31" t="s">
        <v>9</v>
      </c>
      <c r="C11" s="6"/>
      <c r="D11" s="27">
        <f>SUM(C9:C10)</f>
        <v>105</v>
      </c>
      <c r="E11" s="5"/>
      <c r="F11" s="6"/>
      <c r="G11" s="7"/>
    </row>
    <row r="12" spans="1:9" ht="12.75">
      <c r="A12" s="38"/>
      <c r="B12" s="47" t="s">
        <v>10</v>
      </c>
      <c r="C12" s="48">
        <f>E12+F12+G12</f>
        <v>30</v>
      </c>
      <c r="D12" s="49"/>
      <c r="E12" s="50">
        <v>24</v>
      </c>
      <c r="F12" s="51">
        <v>3</v>
      </c>
      <c r="G12" s="52">
        <v>3</v>
      </c>
      <c r="H12" s="53"/>
      <c r="I12" s="54" t="s">
        <v>11</v>
      </c>
    </row>
    <row r="13" spans="1:9" ht="12.75">
      <c r="A13" s="38"/>
      <c r="B13" s="47" t="s">
        <v>12</v>
      </c>
      <c r="C13" s="48">
        <f>E13+F13+G13</f>
        <v>25</v>
      </c>
      <c r="D13" s="49"/>
      <c r="E13" s="50">
        <v>10</v>
      </c>
      <c r="F13" s="51">
        <v>12</v>
      </c>
      <c r="G13" s="52">
        <v>3</v>
      </c>
      <c r="H13" s="53"/>
      <c r="I13" s="55" t="s">
        <v>13</v>
      </c>
    </row>
    <row r="14" spans="1:9" ht="12.75">
      <c r="A14" s="38"/>
      <c r="B14" s="47" t="s">
        <v>14</v>
      </c>
      <c r="C14" s="48">
        <f>E14+F14+G14</f>
        <v>10</v>
      </c>
      <c r="D14" s="49"/>
      <c r="E14" s="50">
        <v>8</v>
      </c>
      <c r="F14" s="51">
        <v>1</v>
      </c>
      <c r="G14" s="52">
        <v>1</v>
      </c>
      <c r="H14" s="53"/>
      <c r="I14" s="55" t="s">
        <v>15</v>
      </c>
    </row>
    <row r="15" spans="1:9" ht="12.75">
      <c r="A15" s="38"/>
      <c r="B15" s="47" t="s">
        <v>16</v>
      </c>
      <c r="C15" s="48">
        <f>E15+F15+G15</f>
        <v>10</v>
      </c>
      <c r="D15" s="49"/>
      <c r="E15" s="50">
        <v>2</v>
      </c>
      <c r="F15" s="51">
        <v>6</v>
      </c>
      <c r="G15" s="52">
        <v>2</v>
      </c>
      <c r="H15" s="53"/>
      <c r="I15" s="56"/>
    </row>
    <row r="16" spans="1:9" ht="13.5" thickBot="1">
      <c r="A16" s="39"/>
      <c r="B16" s="31" t="s">
        <v>17</v>
      </c>
      <c r="C16" s="6"/>
      <c r="D16" s="27">
        <f>SUM(C12:C15)</f>
        <v>75</v>
      </c>
      <c r="E16" s="41">
        <f>SUM(E12:E15)</f>
        <v>44</v>
      </c>
      <c r="F16" s="42">
        <f>SUM(F12:F15)</f>
        <v>22</v>
      </c>
      <c r="G16" s="43">
        <f>SUM(G12:G15)</f>
        <v>9</v>
      </c>
      <c r="H16"/>
      <c r="I16" s="17"/>
    </row>
    <row r="17" spans="1:9" ht="14.25" thickBot="1" thickTop="1">
      <c r="A17" s="8"/>
      <c r="B17" s="32" t="s">
        <v>18</v>
      </c>
      <c r="C17" s="22"/>
      <c r="D17" s="28">
        <f>D11-D16</f>
        <v>30</v>
      </c>
      <c r="E17" s="1"/>
      <c r="F17" s="1"/>
      <c r="G17" s="1"/>
      <c r="H17"/>
      <c r="I17" s="17"/>
    </row>
    <row r="18" spans="1:9" ht="14.25" thickBot="1" thickTop="1">
      <c r="A18" s="6"/>
      <c r="B18" s="6"/>
      <c r="C18" s="6"/>
      <c r="D18" s="6"/>
      <c r="E18" s="1"/>
      <c r="F18" s="1"/>
      <c r="G18" s="1"/>
      <c r="H18"/>
      <c r="I18" s="17" t="b">
        <f>FALSE()</f>
        <v>0</v>
      </c>
    </row>
    <row r="19" spans="2:8" ht="19.5" thickBot="1" thickTop="1">
      <c r="B19" s="77" t="s">
        <v>19</v>
      </c>
      <c r="C19" s="78"/>
      <c r="E19" s="17"/>
      <c r="H19"/>
    </row>
    <row r="20" spans="2:9" ht="13.5" thickTop="1">
      <c r="B20" s="37" t="s">
        <v>20</v>
      </c>
      <c r="C20" s="29">
        <v>10</v>
      </c>
      <c r="H20"/>
      <c r="I20" s="24"/>
    </row>
    <row r="21" spans="1:10" s="3" customFormat="1" ht="13.5" customHeight="1">
      <c r="A21"/>
      <c r="B21" s="57" t="s">
        <v>21</v>
      </c>
      <c r="C21" s="58">
        <f>SUM(E16:G16)</f>
        <v>75</v>
      </c>
      <c r="D21" s="53"/>
      <c r="E21" s="59"/>
      <c r="F21" s="53"/>
      <c r="G21" s="53"/>
      <c r="H21" s="53"/>
      <c r="I21" s="60" t="s">
        <v>22</v>
      </c>
      <c r="J21" s="1"/>
    </row>
    <row r="22" spans="2:10" ht="12.75">
      <c r="B22" s="61" t="s">
        <v>23</v>
      </c>
      <c r="C22" s="62">
        <v>71</v>
      </c>
      <c r="D22" s="53">
        <f>IF(C22&gt;C20+C21,"Too much","")</f>
      </c>
      <c r="E22" s="63"/>
      <c r="F22" s="53"/>
      <c r="G22" s="53"/>
      <c r="H22" s="53"/>
      <c r="I22" s="64" t="s">
        <v>24</v>
      </c>
      <c r="J22" s="1"/>
    </row>
    <row r="23" spans="2:9" ht="13.5" thickBot="1">
      <c r="B23" s="21" t="s">
        <v>25</v>
      </c>
      <c r="C23" s="23">
        <f>C20+C21-C22</f>
        <v>14</v>
      </c>
      <c r="E23" s="16">
        <f>C23-C20</f>
        <v>4</v>
      </c>
      <c r="F23" s="3" t="str">
        <f>IF(C20&lt;C23,"Inventory increase","'Inventory decrease'")</f>
        <v>Inventory increase</v>
      </c>
      <c r="H23"/>
      <c r="I23" s="24"/>
    </row>
    <row r="24" ht="14.25" thickBot="1" thickTop="1">
      <c r="H24"/>
    </row>
    <row r="25" spans="1:8" s="3" customFormat="1" ht="19.5" thickBot="1" thickTop="1">
      <c r="A25" s="81" t="s">
        <v>26</v>
      </c>
      <c r="B25" s="79"/>
      <c r="C25" s="79"/>
      <c r="D25" s="80"/>
      <c r="H25" s="6"/>
    </row>
    <row r="26" spans="1:8" s="3" customFormat="1" ht="13.5" thickTop="1">
      <c r="A26" s="33"/>
      <c r="B26" s="34" t="s">
        <v>8</v>
      </c>
      <c r="C26" s="34"/>
      <c r="D26" s="30">
        <f>C9</f>
        <v>101</v>
      </c>
      <c r="E26"/>
      <c r="F26"/>
      <c r="H26" s="6"/>
    </row>
    <row r="27" spans="1:9" ht="12.75">
      <c r="A27" s="25"/>
      <c r="B27" s="65" t="s">
        <v>27</v>
      </c>
      <c r="C27" s="65">
        <f>E27</f>
        <v>40</v>
      </c>
      <c r="D27" s="49"/>
      <c r="E27" s="66">
        <f>E16-C10</f>
        <v>40</v>
      </c>
      <c r="F27" s="53"/>
      <c r="G27" s="53"/>
      <c r="H27" s="67"/>
      <c r="I27" s="54" t="s">
        <v>28</v>
      </c>
    </row>
    <row r="28" spans="1:9" ht="12.75">
      <c r="A28" s="25"/>
      <c r="B28" s="65" t="s">
        <v>29</v>
      </c>
      <c r="C28" s="65">
        <f>F16</f>
        <v>22</v>
      </c>
      <c r="D28" s="49"/>
      <c r="E28" s="53"/>
      <c r="F28" s="53"/>
      <c r="G28" s="53"/>
      <c r="H28" s="67"/>
      <c r="I28" s="68" t="s">
        <v>30</v>
      </c>
    </row>
    <row r="29" spans="1:9" ht="12.75">
      <c r="A29" s="25"/>
      <c r="B29" s="65" t="s">
        <v>31</v>
      </c>
      <c r="C29" s="65">
        <f>G16</f>
        <v>9</v>
      </c>
      <c r="D29" s="49"/>
      <c r="E29" s="53"/>
      <c r="F29" s="53"/>
      <c r="G29" s="53"/>
      <c r="H29" s="67"/>
      <c r="I29" s="55" t="s">
        <v>32</v>
      </c>
    </row>
    <row r="30" spans="1:4" ht="12.75">
      <c r="A30" s="25"/>
      <c r="B30" s="31" t="s">
        <v>17</v>
      </c>
      <c r="C30" s="31"/>
      <c r="D30" s="27">
        <f>SUM(C27:C29)</f>
        <v>71</v>
      </c>
    </row>
    <row r="31" spans="1:4" ht="13.5" thickBot="1">
      <c r="A31" s="35"/>
      <c r="B31" s="32" t="s">
        <v>18</v>
      </c>
      <c r="C31" s="32"/>
      <c r="D31" s="28">
        <f>D26-D30</f>
        <v>30</v>
      </c>
    </row>
    <row r="32" s="3" customFormat="1" ht="13.5" thickTop="1">
      <c r="H32" s="6"/>
    </row>
    <row r="33" s="3" customFormat="1" ht="12.75" customHeight="1">
      <c r="H33" s="6"/>
    </row>
    <row r="34" ht="12.75" customHeight="1">
      <c r="A34" t="s">
        <v>77</v>
      </c>
    </row>
    <row r="36" s="18" customFormat="1" ht="23.25">
      <c r="A36" s="10" t="s">
        <v>33</v>
      </c>
    </row>
    <row r="37" spans="1:9" ht="12.75">
      <c r="A37" s="3"/>
      <c r="B37" s="3"/>
      <c r="C37" s="3"/>
      <c r="D37" s="3"/>
      <c r="E37" s="3"/>
      <c r="F37" s="3"/>
      <c r="G37" s="3"/>
      <c r="H37" s="6"/>
      <c r="I37" s="3"/>
    </row>
    <row r="38" spans="1:8" s="19" customFormat="1" ht="12.75">
      <c r="A38" s="19" t="s">
        <v>34</v>
      </c>
      <c r="H38" s="20"/>
    </row>
    <row r="39" spans="1:7" ht="13.5" thickBot="1">
      <c r="A39" s="46" t="s">
        <v>35</v>
      </c>
      <c r="G39" s="1"/>
    </row>
    <row r="40" spans="5:7" ht="19.5" thickBot="1" thickTop="1">
      <c r="E40" s="71" t="s">
        <v>36</v>
      </c>
      <c r="F40" s="72"/>
      <c r="G40" s="73"/>
    </row>
    <row r="41" spans="1:7" ht="19.5" thickBot="1" thickTop="1">
      <c r="A41" s="71" t="s">
        <v>37</v>
      </c>
      <c r="B41" s="71"/>
      <c r="C41" s="72"/>
      <c r="D41" s="73"/>
      <c r="E41" s="74" t="s">
        <v>38</v>
      </c>
      <c r="F41" s="75" t="s">
        <v>39</v>
      </c>
      <c r="G41" s="76" t="s">
        <v>40</v>
      </c>
    </row>
    <row r="42" spans="1:7" ht="13.5" thickTop="1">
      <c r="A42" s="11"/>
      <c r="B42" s="34" t="s">
        <v>41</v>
      </c>
      <c r="C42" s="13">
        <f>C9</f>
        <v>101</v>
      </c>
      <c r="D42" s="14"/>
      <c r="E42" s="11"/>
      <c r="F42" s="13"/>
      <c r="G42" s="14"/>
    </row>
    <row r="43" spans="1:7" ht="12.75">
      <c r="A43" s="2"/>
      <c r="B43" s="31" t="str">
        <f>IF(C53&lt;C56,"Bestandsmehrung","Bestandsminderung")</f>
        <v>Bestandsmehrung</v>
      </c>
      <c r="C43" s="3">
        <f>C56-C53</f>
        <v>4</v>
      </c>
      <c r="D43" s="4"/>
      <c r="E43" s="2"/>
      <c r="F43" s="3"/>
      <c r="G43" s="4"/>
    </row>
    <row r="44" spans="1:7" ht="12.75">
      <c r="A44" s="5"/>
      <c r="B44" s="31" t="s">
        <v>42</v>
      </c>
      <c r="C44" s="6"/>
      <c r="D44" s="27">
        <f>SUM(C42:C43)</f>
        <v>105</v>
      </c>
      <c r="E44" s="5"/>
      <c r="F44" s="6"/>
      <c r="G44" s="7"/>
    </row>
    <row r="45" spans="1:9" ht="12.75">
      <c r="A45" s="2"/>
      <c r="B45" s="65" t="s">
        <v>43</v>
      </c>
      <c r="C45" s="48">
        <f>E45+F45+G45</f>
        <v>30</v>
      </c>
      <c r="D45" s="49"/>
      <c r="E45" s="69">
        <f aca="true" t="shared" si="0" ref="E45:G48">E12</f>
        <v>24</v>
      </c>
      <c r="F45" s="48">
        <f t="shared" si="0"/>
        <v>3</v>
      </c>
      <c r="G45" s="58">
        <f t="shared" si="0"/>
        <v>3</v>
      </c>
      <c r="H45" s="53"/>
      <c r="I45" s="55" t="s">
        <v>44</v>
      </c>
    </row>
    <row r="46" spans="1:9" ht="12.75">
      <c r="A46" s="2"/>
      <c r="B46" s="65" t="s">
        <v>45</v>
      </c>
      <c r="C46" s="48">
        <f>E46+F46+G46</f>
        <v>25</v>
      </c>
      <c r="D46" s="49"/>
      <c r="E46" s="69">
        <f t="shared" si="0"/>
        <v>10</v>
      </c>
      <c r="F46" s="48">
        <f t="shared" si="0"/>
        <v>12</v>
      </c>
      <c r="G46" s="58">
        <f t="shared" si="0"/>
        <v>3</v>
      </c>
      <c r="H46" s="53"/>
      <c r="I46" s="67" t="s">
        <v>46</v>
      </c>
    </row>
    <row r="47" spans="1:9" ht="12.75">
      <c r="A47" s="2"/>
      <c r="B47" s="65" t="s">
        <v>47</v>
      </c>
      <c r="C47" s="48">
        <f>E47+F47+G47</f>
        <v>10</v>
      </c>
      <c r="D47" s="49"/>
      <c r="E47" s="69">
        <f t="shared" si="0"/>
        <v>8</v>
      </c>
      <c r="F47" s="48">
        <f t="shared" si="0"/>
        <v>1</v>
      </c>
      <c r="G47" s="58">
        <f t="shared" si="0"/>
        <v>1</v>
      </c>
      <c r="H47" s="53"/>
      <c r="I47" s="55" t="s">
        <v>48</v>
      </c>
    </row>
    <row r="48" spans="1:9" ht="12.75">
      <c r="A48" s="2"/>
      <c r="B48" s="65" t="s">
        <v>49</v>
      </c>
      <c r="C48" s="48">
        <f>E48+F48+G48</f>
        <v>10</v>
      </c>
      <c r="D48" s="49"/>
      <c r="E48" s="69">
        <f t="shared" si="0"/>
        <v>2</v>
      </c>
      <c r="F48" s="48">
        <f t="shared" si="0"/>
        <v>6</v>
      </c>
      <c r="G48" s="58">
        <f t="shared" si="0"/>
        <v>2</v>
      </c>
      <c r="H48" s="53"/>
      <c r="I48" s="55" t="s">
        <v>50</v>
      </c>
    </row>
    <row r="49" spans="1:9" ht="13.5" thickBot="1">
      <c r="A49" s="5"/>
      <c r="B49" s="31" t="s">
        <v>51</v>
      </c>
      <c r="C49" s="6"/>
      <c r="D49" s="27">
        <f>SUM(C45:C48)</f>
        <v>75</v>
      </c>
      <c r="E49" s="35">
        <f>SUM(E45:E48)</f>
        <v>44</v>
      </c>
      <c r="F49" s="32">
        <f>SUM(F45:F48)</f>
        <v>22</v>
      </c>
      <c r="G49" s="28">
        <f>SUM(G45:G48)</f>
        <v>9</v>
      </c>
      <c r="H49"/>
      <c r="I49" s="17"/>
    </row>
    <row r="50" spans="1:9" ht="14.25" thickBot="1" thickTop="1">
      <c r="A50" s="8"/>
      <c r="B50" s="32" t="s">
        <v>52</v>
      </c>
      <c r="C50" s="22"/>
      <c r="D50" s="28">
        <f>D44-D49</f>
        <v>30</v>
      </c>
      <c r="E50" s="1"/>
      <c r="F50" s="1"/>
      <c r="G50" s="1"/>
      <c r="H50"/>
      <c r="I50" s="17"/>
    </row>
    <row r="51" spans="1:9" ht="14.25" thickBot="1" thickTop="1">
      <c r="A51" s="6"/>
      <c r="B51" s="6"/>
      <c r="C51" s="6"/>
      <c r="D51" s="6"/>
      <c r="E51" s="1"/>
      <c r="F51" s="1"/>
      <c r="G51" s="1"/>
      <c r="H51"/>
      <c r="I51" s="17"/>
    </row>
    <row r="52" spans="2:8" ht="19.5" thickBot="1" thickTop="1">
      <c r="B52" s="77" t="s">
        <v>53</v>
      </c>
      <c r="C52" s="78"/>
      <c r="E52" s="17"/>
      <c r="H52"/>
    </row>
    <row r="53" spans="2:9" ht="13.5" thickTop="1">
      <c r="B53" s="11" t="s">
        <v>54</v>
      </c>
      <c r="C53" s="14">
        <f>C20</f>
        <v>10</v>
      </c>
      <c r="H53"/>
      <c r="I53" s="24"/>
    </row>
    <row r="54" spans="1:10" s="3" customFormat="1" ht="13.5" customHeight="1">
      <c r="A54"/>
      <c r="B54" s="57" t="s">
        <v>55</v>
      </c>
      <c r="C54" s="58">
        <f>SUM(E49:G49)</f>
        <v>75</v>
      </c>
      <c r="D54" s="53"/>
      <c r="E54" s="59"/>
      <c r="F54" s="53"/>
      <c r="G54" s="53"/>
      <c r="H54" s="53"/>
      <c r="I54" s="60" t="s">
        <v>56</v>
      </c>
      <c r="J54" s="1"/>
    </row>
    <row r="55" spans="2:10" ht="12.75">
      <c r="B55" s="70" t="s">
        <v>57</v>
      </c>
      <c r="C55" s="58">
        <f>C22</f>
        <v>71</v>
      </c>
      <c r="D55" s="53">
        <f>IF(C55&gt;C53+C54,"Zu viel","")</f>
      </c>
      <c r="E55" s="63"/>
      <c r="F55" s="53"/>
      <c r="G55" s="53"/>
      <c r="H55" s="53"/>
      <c r="I55" s="64" t="s">
        <v>58</v>
      </c>
      <c r="J55" s="1"/>
    </row>
    <row r="56" spans="2:9" ht="13.5" thickBot="1">
      <c r="B56" s="21" t="s">
        <v>59</v>
      </c>
      <c r="C56" s="23">
        <f>C53+C54-C55</f>
        <v>14</v>
      </c>
      <c r="E56" s="16">
        <f>C56-C53</f>
        <v>4</v>
      </c>
      <c r="F56" s="3" t="str">
        <f>IF(C53&lt;C56,"Bestandsmehrung","Bestandsminderung")</f>
        <v>Bestandsmehrung</v>
      </c>
      <c r="H56"/>
      <c r="I56" s="24"/>
    </row>
    <row r="57" ht="14.25" thickBot="1" thickTop="1">
      <c r="H57"/>
    </row>
    <row r="58" spans="1:8" s="3" customFormat="1" ht="19.5" thickBot="1" thickTop="1">
      <c r="A58" s="81" t="s">
        <v>60</v>
      </c>
      <c r="B58" s="79"/>
      <c r="C58" s="79"/>
      <c r="D58" s="80"/>
      <c r="H58" s="6"/>
    </row>
    <row r="59" spans="1:8" s="3" customFormat="1" ht="13.5" thickTop="1">
      <c r="A59" s="15"/>
      <c r="B59" s="34" t="s">
        <v>41</v>
      </c>
      <c r="C59" s="12"/>
      <c r="D59" s="30">
        <f>C42</f>
        <v>101</v>
      </c>
      <c r="E59"/>
      <c r="F59"/>
      <c r="H59" s="6"/>
    </row>
    <row r="60" spans="1:9" ht="12.75">
      <c r="A60" s="2"/>
      <c r="B60" s="65" t="s">
        <v>61</v>
      </c>
      <c r="C60" s="48">
        <f>E60</f>
        <v>40</v>
      </c>
      <c r="D60" s="49"/>
      <c r="E60" s="66">
        <f>E49-C43</f>
        <v>40</v>
      </c>
      <c r="F60" s="53"/>
      <c r="G60" s="53"/>
      <c r="H60" s="67"/>
      <c r="I60" s="68" t="s">
        <v>62</v>
      </c>
    </row>
    <row r="61" spans="1:9" ht="12.75">
      <c r="A61" s="2"/>
      <c r="B61" s="65" t="s">
        <v>63</v>
      </c>
      <c r="C61" s="48">
        <f>F49</f>
        <v>22</v>
      </c>
      <c r="D61" s="49"/>
      <c r="E61" s="53"/>
      <c r="F61" s="53"/>
      <c r="G61" s="53"/>
      <c r="H61" s="67"/>
      <c r="I61" s="68" t="s">
        <v>46</v>
      </c>
    </row>
    <row r="62" spans="1:9" ht="12.75">
      <c r="A62" s="2"/>
      <c r="B62" s="65" t="s">
        <v>64</v>
      </c>
      <c r="C62" s="48">
        <f>G49</f>
        <v>9</v>
      </c>
      <c r="D62" s="49"/>
      <c r="E62" s="53"/>
      <c r="F62" s="53"/>
      <c r="G62" s="53"/>
      <c r="H62" s="67"/>
      <c r="I62" s="53"/>
    </row>
    <row r="63" spans="1:4" ht="12.75">
      <c r="A63" s="5"/>
      <c r="B63" s="31" t="s">
        <v>65</v>
      </c>
      <c r="C63" s="3"/>
      <c r="D63" s="27">
        <f>SUM(C60:C62)</f>
        <v>71</v>
      </c>
    </row>
    <row r="64" spans="1:4" ht="13.5" thickBot="1">
      <c r="A64" s="8"/>
      <c r="B64" s="32" t="s">
        <v>52</v>
      </c>
      <c r="C64" s="9"/>
      <c r="D64" s="28">
        <f>D59-D63</f>
        <v>30</v>
      </c>
    </row>
    <row r="65" ht="14.25" thickBot="1" thickTop="1"/>
    <row r="66" spans="1:6" ht="13.5" thickTop="1">
      <c r="A66" s="11" t="s">
        <v>66</v>
      </c>
      <c r="B66" s="13"/>
      <c r="C66" s="13" t="s">
        <v>67</v>
      </c>
      <c r="D66" s="13"/>
      <c r="E66" s="13"/>
      <c r="F66" s="14"/>
    </row>
    <row r="67" spans="1:6" ht="13.5" thickBot="1">
      <c r="A67" s="21" t="s">
        <v>68</v>
      </c>
      <c r="B67" s="22"/>
      <c r="C67" s="22" t="s">
        <v>69</v>
      </c>
      <c r="D67" s="22"/>
      <c r="E67" s="22"/>
      <c r="F67" s="23"/>
    </row>
    <row r="68" spans="1:6" ht="14.25" thickBot="1" thickTop="1">
      <c r="A68" s="2"/>
      <c r="B68" s="3"/>
      <c r="C68" s="3"/>
      <c r="D68" s="3"/>
      <c r="E68" s="3"/>
      <c r="F68" s="3"/>
    </row>
    <row r="69" spans="1:9" ht="13.5" thickTop="1">
      <c r="A69" s="11" t="s">
        <v>37</v>
      </c>
      <c r="B69" s="13"/>
      <c r="C69" s="13"/>
      <c r="D69" s="13" t="s">
        <v>70</v>
      </c>
      <c r="E69" s="13"/>
      <c r="F69" s="13" t="s">
        <v>71</v>
      </c>
      <c r="G69" s="13"/>
      <c r="H69" s="12"/>
      <c r="I69" s="14"/>
    </row>
    <row r="70" spans="1:9" ht="13.5" thickBot="1">
      <c r="A70" s="21"/>
      <c r="B70" s="22"/>
      <c r="C70" s="22"/>
      <c r="D70" s="22" t="s">
        <v>72</v>
      </c>
      <c r="E70" s="22"/>
      <c r="F70" s="22"/>
      <c r="G70" s="22"/>
      <c r="H70" s="9"/>
      <c r="I70" s="23"/>
    </row>
    <row r="71" spans="1:9" ht="13.5" thickTop="1">
      <c r="A71" s="11" t="s">
        <v>60</v>
      </c>
      <c r="B71" s="13"/>
      <c r="C71" s="13"/>
      <c r="D71" s="13" t="s">
        <v>73</v>
      </c>
      <c r="E71" s="13"/>
      <c r="F71" s="13" t="s">
        <v>74</v>
      </c>
      <c r="G71" s="13"/>
      <c r="H71" s="12"/>
      <c r="I71" s="14"/>
    </row>
    <row r="72" spans="1:9" ht="13.5" thickBot="1">
      <c r="A72" s="21"/>
      <c r="B72" s="22"/>
      <c r="C72" s="22"/>
      <c r="D72" s="22" t="s">
        <v>75</v>
      </c>
      <c r="E72" s="22"/>
      <c r="F72" s="22"/>
      <c r="G72" s="22"/>
      <c r="H72" s="9"/>
      <c r="I72" s="23"/>
    </row>
    <row r="73" ht="13.5" thickTop="1"/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</dc:creator>
  <cp:keywords/>
  <dc:description/>
  <cp:lastModifiedBy>Bull GmbH</cp:lastModifiedBy>
  <cp:lastPrinted>1997-06-01T16:38:30Z</cp:lastPrinted>
  <dcterms:created xsi:type="dcterms:W3CDTF">1997-05-30T20:58:33Z</dcterms:created>
  <dcterms:modified xsi:type="dcterms:W3CDTF">2002-11-14T19:47:09Z</dcterms:modified>
  <cp:category/>
  <cp:version/>
  <cp:contentType/>
  <cp:contentStatus/>
</cp:coreProperties>
</file>